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7" activeTab="0"/>
  </bookViews>
  <sheets>
    <sheet name="HP Power" sheetId="1" r:id="rId1"/>
  </sheets>
  <definedNames>
    <definedName name="AmpCurrent">'HP Power'!$C$22</definedName>
    <definedName name="AmpVrms">'HP Power'!$C$20</definedName>
    <definedName name="AmpWatts">'HP Power'!$C$21</definedName>
    <definedName name="CalcSensitivity">'HP Power'!$C$9</definedName>
    <definedName name="CurrentMA">'HP Power'!$C$11</definedName>
    <definedName name="CurrentReq">'HP Power'!$C$17</definedName>
    <definedName name="HeadImpPwr">'HP Power'!$C$4</definedName>
    <definedName name="Loudness">'HP Power'!$C$23</definedName>
    <definedName name="PowerMW">'HP Power'!$C$10</definedName>
    <definedName name="PowerReq">'HP Power'!$C$15</definedName>
    <definedName name="SensitivityMV">'HP Power'!$C$7</definedName>
    <definedName name="SensitivityMW">'HP Power'!$C$6</definedName>
    <definedName name="TargetLoudness">'HP Power'!$C$14</definedName>
    <definedName name="VoltageReq">'HP Power'!$C$16</definedName>
  </definedNames>
  <calcPr fullCalcOnLoad="1"/>
</workbook>
</file>

<file path=xl/sharedStrings.xml><?xml version="1.0" encoding="utf-8"?>
<sst xmlns="http://schemas.openxmlformats.org/spreadsheetml/2006/main" count="56" uniqueCount="52">
  <si>
    <t>Headphone Power Calculator</t>
  </si>
  <si>
    <t>By Rob Robinette</t>
  </si>
  <si>
    <t>V1.6</t>
  </si>
  <si>
    <t>Enter Values In Yellow</t>
  </si>
  <si>
    <t xml:space="preserve">Headphone Impedance </t>
  </si>
  <si>
    <t xml:space="preserve"> ohms Ω</t>
  </si>
  <si>
    <r>
      <t xml:space="preserve">Enter either Headphone Sensitivity: dB/mW </t>
    </r>
    <r>
      <rPr>
        <b/>
        <i/>
        <sz val="12"/>
        <rFont val="Arial"/>
        <family val="2"/>
      </rPr>
      <t>OR</t>
    </r>
    <r>
      <rPr>
        <i/>
        <sz val="12"/>
        <rFont val="Arial"/>
        <family val="2"/>
      </rPr>
      <t xml:space="preserve"> dB/V</t>
    </r>
  </si>
  <si>
    <t xml:space="preserve">dB/mW Headphone Sensitivity </t>
  </si>
  <si>
    <r>
      <t xml:space="preserve"> </t>
    </r>
    <r>
      <rPr>
        <b/>
        <sz val="12"/>
        <rFont val="Arial"/>
        <family val="2"/>
      </rPr>
      <t xml:space="preserve">dB/mW </t>
    </r>
    <r>
      <rPr>
        <sz val="12"/>
        <rFont val="Arial"/>
        <family val="2"/>
      </rPr>
      <t xml:space="preserve"> (dBSPL at 1 milliwatt)</t>
    </r>
  </si>
  <si>
    <r>
      <t>OR</t>
    </r>
    <r>
      <rPr>
        <sz val="12"/>
        <rFont val="Arial"/>
        <family val="2"/>
      </rPr>
      <t xml:space="preserve"> dB/V Headphone Sensitivity </t>
    </r>
  </si>
  <si>
    <r>
      <t xml:space="preserve"> </t>
    </r>
    <r>
      <rPr>
        <b/>
        <sz val="12"/>
        <rFont val="Arial"/>
        <family val="2"/>
      </rPr>
      <t>dB/V</t>
    </r>
    <r>
      <rPr>
        <sz val="12"/>
        <rFont val="Arial"/>
        <family val="2"/>
      </rPr>
      <t xml:space="preserve">  (dBSPL at 1Vrms)</t>
    </r>
  </si>
  <si>
    <t xml:space="preserve">Calculated Headphone Sensitivity </t>
  </si>
  <si>
    <t xml:space="preserve">Power </t>
  </si>
  <si>
    <t xml:space="preserve"> milliwatts at 1Vrms</t>
  </si>
  <si>
    <t xml:space="preserve">Current </t>
  </si>
  <si>
    <t xml:space="preserve"> milliamps rms at 1Vrms</t>
  </si>
  <si>
    <t>What's Required to Reach a Loudness Level</t>
  </si>
  <si>
    <t xml:space="preserve">Target Headphone Loudness </t>
  </si>
  <si>
    <t xml:space="preserve"> dB Sound Pressure Level</t>
  </si>
  <si>
    <t xml:space="preserve">Power Required </t>
  </si>
  <si>
    <t xml:space="preserve"> milliwatts</t>
  </si>
  <si>
    <t xml:space="preserve">Voltage Required </t>
  </si>
  <si>
    <t xml:space="preserve"> Volts RMS</t>
  </si>
  <si>
    <t xml:space="preserve">Current Required </t>
  </si>
  <si>
    <t xml:space="preserve"> milliamps rms</t>
  </si>
  <si>
    <t>How Loud Will an Amp Drive Your Headphones</t>
  </si>
  <si>
    <t xml:space="preserve">Amplifier Vrms Rating </t>
  </si>
  <si>
    <t xml:space="preserve">Amplifier Power </t>
  </si>
  <si>
    <t xml:space="preserve">Amplifier Current </t>
  </si>
  <si>
    <t xml:space="preserve">Headphone Loudness </t>
  </si>
  <si>
    <t xml:space="preserve"> 120 dbSPL is threshold of pain</t>
  </si>
  <si>
    <t>Instructions</t>
  </si>
  <si>
    <t>Fill in the yellow boxes:</t>
  </si>
  <si>
    <t>Enter Headphone Impedance</t>
  </si>
  <si>
    <r>
      <t xml:space="preserve">Enter Headphone Sensitivity </t>
    </r>
    <r>
      <rPr>
        <b/>
        <sz val="12"/>
        <rFont val="Arial"/>
        <family val="2"/>
      </rPr>
      <t xml:space="preserve">in dB/mW </t>
    </r>
    <r>
      <rPr>
        <b/>
        <i/>
        <sz val="12"/>
        <rFont val="Arial"/>
        <family val="2"/>
      </rPr>
      <t>OR</t>
    </r>
    <r>
      <rPr>
        <b/>
        <sz val="12"/>
        <rFont val="Arial"/>
        <family val="2"/>
      </rPr>
      <t xml:space="preserve"> dB/V</t>
    </r>
  </si>
  <si>
    <t xml:space="preserve">     If dB/mW is entered then dB/V will be calculated and vice versa</t>
  </si>
  <si>
    <t>For the “Target Loudness” calculation enter your desired loudness in dBSPL</t>
  </si>
  <si>
    <t>For the “How Loud” calculation enter the amplifier's rated Vrms.</t>
  </si>
  <si>
    <t>dB = decibel</t>
  </si>
  <si>
    <t>SPL = Sound Pressure Level</t>
  </si>
  <si>
    <t>RMS = root-mean-square</t>
  </si>
  <si>
    <t>dB/mW = decibel Sound Pressure Level at 1 milliwatt</t>
  </si>
  <si>
    <t>dB/V = decibel Sound Pressure Level at 1 volt root-mean-square</t>
  </si>
  <si>
    <t>Vrms = volt root-mean-square</t>
  </si>
  <si>
    <r>
      <t>Example:</t>
    </r>
    <r>
      <rPr>
        <sz val="12"/>
        <rFont val="Arial"/>
        <family val="2"/>
      </rPr>
      <t xml:space="preserve"> My HE-500 headphones are rated at 38 ohms impedance</t>
    </r>
  </si>
  <si>
    <r>
      <t xml:space="preserve">    and 89 dB/</t>
    </r>
    <r>
      <rPr>
        <b/>
        <sz val="12"/>
        <rFont val="Arial"/>
        <family val="2"/>
      </rPr>
      <t>mW</t>
    </r>
    <r>
      <rPr>
        <sz val="12"/>
        <rFont val="Arial"/>
        <family val="2"/>
      </rPr>
      <t xml:space="preserve"> sensitivity (enter in dB/m</t>
    </r>
    <r>
      <rPr>
        <b/>
        <sz val="12"/>
        <rFont val="Arial"/>
        <family val="2"/>
      </rPr>
      <t>W</t>
    </r>
    <r>
      <rPr>
        <sz val="12"/>
        <rFont val="Arial"/>
        <family val="2"/>
      </rPr>
      <t xml:space="preserve"> box). The spreadsheet</t>
    </r>
  </si>
  <si>
    <r>
      <t xml:space="preserve">    calculates 103.2 dB/</t>
    </r>
    <r>
      <rPr>
        <b/>
        <sz val="12"/>
        <rFont val="Arial"/>
        <family val="2"/>
      </rPr>
      <t>V</t>
    </r>
    <r>
      <rPr>
        <sz val="12"/>
        <rFont val="Arial"/>
        <family val="2"/>
      </rPr>
      <t xml:space="preserve"> sensitivity, 26.3 milliwatts and milliamps at 1Vrms.</t>
    </r>
  </si>
  <si>
    <t xml:space="preserve">    To reach a Target Loudness of 95 dBSPL an amplifier will have to</t>
  </si>
  <si>
    <t xml:space="preserve">    provide 3.98 milliwatts of power, 0.389 volts rms and 10.24 milliamps.</t>
  </si>
  <si>
    <t xml:space="preserve">    When I enter my Schiit Mjolnir's Vrms rating of 16 Vrms into 32 ohms</t>
  </si>
  <si>
    <t xml:space="preserve">    the spreadsheet calculates 8000 milliwatts (8 watts) and</t>
  </si>
  <si>
    <t xml:space="preserve">    headphone loudness of 128.0 dBSPL.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</si>
</sst>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"/>
    <numFmt numFmtId="167" formatCode="0.0000"/>
  </numFmts>
  <fonts count="8"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horizontal="right"/>
    </xf>
    <xf numFmtId="164" fontId="1" fillId="3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right"/>
    </xf>
    <xf numFmtId="164" fontId="1" fillId="3" borderId="1" xfId="0" applyFont="1" applyFill="1" applyBorder="1" applyAlignment="1">
      <alignment/>
    </xf>
    <xf numFmtId="164" fontId="1" fillId="2" borderId="1" xfId="0" applyFont="1" applyFill="1" applyBorder="1" applyAlignment="1">
      <alignment/>
    </xf>
    <xf numFmtId="164" fontId="4" fillId="2" borderId="2" xfId="0" applyFont="1" applyFill="1" applyBorder="1" applyAlignment="1">
      <alignment horizontal="left"/>
    </xf>
    <xf numFmtId="164" fontId="1" fillId="2" borderId="3" xfId="0" applyFont="1" applyFill="1" applyBorder="1" applyAlignment="1">
      <alignment/>
    </xf>
    <xf numFmtId="164" fontId="1" fillId="2" borderId="4" xfId="0" applyFont="1" applyFill="1" applyBorder="1" applyAlignment="1">
      <alignment/>
    </xf>
    <xf numFmtId="164" fontId="5" fillId="2" borderId="1" xfId="0" applyFont="1" applyFill="1" applyBorder="1" applyAlignment="1">
      <alignment horizontal="right"/>
    </xf>
    <xf numFmtId="164" fontId="1" fillId="2" borderId="0" xfId="0" applyFont="1" applyFill="1" applyAlignment="1">
      <alignment horizontal="right"/>
    </xf>
    <xf numFmtId="165" fontId="1" fillId="2" borderId="1" xfId="0" applyNumberFormat="1" applyFont="1" applyFill="1" applyBorder="1" applyAlignment="1">
      <alignment/>
    </xf>
    <xf numFmtId="166" fontId="1" fillId="2" borderId="0" xfId="0" applyNumberFormat="1" applyFont="1" applyFill="1" applyBorder="1" applyAlignment="1">
      <alignment/>
    </xf>
    <xf numFmtId="164" fontId="1" fillId="2" borderId="0" xfId="0" applyFont="1" applyFill="1" applyBorder="1" applyAlignment="1">
      <alignment horizontal="right"/>
    </xf>
    <xf numFmtId="164" fontId="1" fillId="2" borderId="0" xfId="0" applyFont="1" applyFill="1" applyBorder="1" applyAlignment="1">
      <alignment/>
    </xf>
    <xf numFmtId="164" fontId="6" fillId="2" borderId="0" xfId="0" applyFont="1" applyFill="1" applyBorder="1" applyAlignment="1">
      <alignment horizontal="left"/>
    </xf>
    <xf numFmtId="166" fontId="1" fillId="3" borderId="1" xfId="0" applyNumberFormat="1" applyFont="1" applyFill="1" applyBorder="1" applyAlignment="1">
      <alignment/>
    </xf>
    <xf numFmtId="167" fontId="1" fillId="2" borderId="1" xfId="0" applyNumberFormat="1" applyFont="1" applyFill="1" applyBorder="1" applyAlignment="1">
      <alignment/>
    </xf>
    <xf numFmtId="167" fontId="1" fillId="3" borderId="1" xfId="0" applyNumberFormat="1" applyFont="1" applyFill="1" applyBorder="1" applyAlignment="1">
      <alignment/>
    </xf>
    <xf numFmtId="164" fontId="1" fillId="2" borderId="1" xfId="0" applyFont="1" applyFill="1" applyBorder="1" applyAlignment="1">
      <alignment horizontal="right" wrapText="1"/>
    </xf>
    <xf numFmtId="164" fontId="4" fillId="2" borderId="0" xfId="0" applyFont="1" applyFill="1" applyBorder="1" applyAlignment="1">
      <alignment/>
    </xf>
    <xf numFmtId="164" fontId="7" fillId="2" borderId="5" xfId="0" applyFont="1" applyFill="1" applyBorder="1" applyAlignment="1">
      <alignment/>
    </xf>
    <xf numFmtId="164" fontId="1" fillId="2" borderId="6" xfId="0" applyFont="1" applyFill="1" applyBorder="1" applyAlignment="1">
      <alignment/>
    </xf>
    <xf numFmtId="164" fontId="1" fillId="2" borderId="7" xfId="0" applyFont="1" applyFill="1" applyBorder="1" applyAlignment="1">
      <alignment/>
    </xf>
    <xf numFmtId="164" fontId="1" fillId="2" borderId="8" xfId="0" applyFont="1" applyFill="1" applyBorder="1" applyAlignment="1">
      <alignment/>
    </xf>
    <xf numFmtId="164" fontId="1" fillId="2" borderId="9" xfId="0" applyFont="1" applyFill="1" applyBorder="1" applyAlignment="1">
      <alignment/>
    </xf>
    <xf numFmtId="164" fontId="6" fillId="2" borderId="9" xfId="0" applyFont="1" applyFill="1" applyBorder="1" applyAlignment="1">
      <alignment/>
    </xf>
    <xf numFmtId="164" fontId="1" fillId="2" borderId="10" xfId="0" applyFont="1" applyFill="1" applyBorder="1" applyAlignment="1">
      <alignment/>
    </xf>
    <xf numFmtId="164" fontId="1" fillId="2" borderId="11" xfId="0" applyFont="1" applyFill="1" applyBorder="1" applyAlignment="1">
      <alignment/>
    </xf>
    <xf numFmtId="164" fontId="1" fillId="2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47</xdr:row>
      <xdr:rowOff>133350</xdr:rowOff>
    </xdr:from>
    <xdr:to>
      <xdr:col>4</xdr:col>
      <xdr:colOff>38100</xdr:colOff>
      <xdr:row>76</xdr:row>
      <xdr:rowOff>114300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353550"/>
          <a:ext cx="5114925" cy="467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="75" zoomScaleNormal="75" workbookViewId="0" topLeftCell="A1">
      <selection activeCell="C4" sqref="C4"/>
    </sheetView>
  </sheetViews>
  <sheetFormatPr defaultColWidth="11.421875" defaultRowHeight="12.75"/>
  <cols>
    <col min="1" max="1" width="1.7109375" style="1" customWidth="1"/>
    <col min="2" max="2" width="34.00390625" style="1" customWidth="1"/>
    <col min="3" max="3" width="9.140625" style="1" customWidth="1"/>
    <col min="4" max="4" width="31.57421875" style="1" customWidth="1"/>
    <col min="5" max="16384" width="11.57421875" style="1" customWidth="1"/>
  </cols>
  <sheetData>
    <row r="1" spans="1:4" ht="23.25">
      <c r="A1" s="2"/>
      <c r="B1" s="3" t="s">
        <v>0</v>
      </c>
      <c r="C1" s="2"/>
      <c r="D1" s="2"/>
    </row>
    <row r="2" spans="1:4" ht="15">
      <c r="A2" s="2"/>
      <c r="B2" s="4" t="s">
        <v>1</v>
      </c>
      <c r="C2" s="2"/>
      <c r="D2" s="5" t="s">
        <v>2</v>
      </c>
    </row>
    <row r="3" spans="1:4" ht="15">
      <c r="A3" s="2"/>
      <c r="B3" s="6" t="s">
        <v>3</v>
      </c>
      <c r="C3" s="2"/>
      <c r="D3" s="2"/>
    </row>
    <row r="4" spans="1:4" ht="15">
      <c r="A4" s="2"/>
      <c r="B4" s="7" t="s">
        <v>4</v>
      </c>
      <c r="C4" s="8">
        <v>32</v>
      </c>
      <c r="D4" s="9" t="s">
        <v>5</v>
      </c>
    </row>
    <row r="5" spans="1:4" ht="18.75" customHeight="1">
      <c r="A5" s="2"/>
      <c r="B5" s="10" t="s">
        <v>6</v>
      </c>
      <c r="C5" s="11"/>
      <c r="D5" s="12"/>
    </row>
    <row r="6" spans="1:4" ht="15.75">
      <c r="A6" s="2"/>
      <c r="B6" s="7" t="s">
        <v>7</v>
      </c>
      <c r="C6" s="8">
        <v>89</v>
      </c>
      <c r="D6" s="9" t="s">
        <v>8</v>
      </c>
    </row>
    <row r="7" spans="1:4" ht="15.75">
      <c r="A7" s="2"/>
      <c r="B7" s="13" t="s">
        <v>9</v>
      </c>
      <c r="C7" s="8">
        <v>0</v>
      </c>
      <c r="D7" s="9" t="s">
        <v>10</v>
      </c>
    </row>
    <row r="8" spans="1:4" ht="15">
      <c r="A8" s="2"/>
      <c r="B8" s="14"/>
      <c r="C8" s="2"/>
      <c r="D8" s="2"/>
    </row>
    <row r="9" spans="1:5" ht="15">
      <c r="A9" s="2"/>
      <c r="B9" s="7" t="s">
        <v>11</v>
      </c>
      <c r="C9" s="15">
        <f>IF(SensitivityMV=0,SensitivityMW+10*LOG(PowerMW,10),SensitivityMV+10*LOG(HeadImpPwr*0.001,10))</f>
        <v>103.94850021680094</v>
      </c>
      <c r="D9" s="9" t="str">
        <f>IF(SensitivityMV=0," dB/V  (dBSPL at 1Vrms)"," dB/mW  (dBSPL at 1 milliwatt)")</f>
        <v> dB/V  (dBSPL at 1Vrms)</v>
      </c>
      <c r="E9" s="16"/>
    </row>
    <row r="10" spans="1:5" ht="15">
      <c r="A10" s="2"/>
      <c r="B10" s="7" t="s">
        <v>12</v>
      </c>
      <c r="C10" s="15">
        <f>1000/HeadImpPwr</f>
        <v>31.25</v>
      </c>
      <c r="D10" s="9" t="s">
        <v>13</v>
      </c>
      <c r="E10" s="16"/>
    </row>
    <row r="11" spans="1:4" ht="15">
      <c r="A11" s="2"/>
      <c r="B11" s="7" t="s">
        <v>14</v>
      </c>
      <c r="C11" s="15">
        <f>1000/HeadImpPwr</f>
        <v>31.25</v>
      </c>
      <c r="D11" s="9" t="s">
        <v>15</v>
      </c>
    </row>
    <row r="12" spans="1:4" ht="15">
      <c r="A12" s="2"/>
      <c r="B12" s="17"/>
      <c r="C12" s="16"/>
      <c r="D12" s="18"/>
    </row>
    <row r="13" spans="1:4" ht="15.75">
      <c r="A13" s="2"/>
      <c r="B13" s="19" t="s">
        <v>16</v>
      </c>
      <c r="C13" s="16"/>
      <c r="D13" s="18"/>
    </row>
    <row r="14" spans="1:4" ht="15">
      <c r="A14" s="2"/>
      <c r="B14" s="7" t="s">
        <v>17</v>
      </c>
      <c r="C14" s="20">
        <v>95</v>
      </c>
      <c r="D14" s="9" t="s">
        <v>18</v>
      </c>
    </row>
    <row r="15" spans="1:4" ht="15">
      <c r="A15" s="2"/>
      <c r="B15" s="7" t="s">
        <v>19</v>
      </c>
      <c r="C15" s="15">
        <f>1000*VoltageReq^2/HeadImpPwr</f>
        <v>3.9810717055349754</v>
      </c>
      <c r="D15" s="9" t="s">
        <v>20</v>
      </c>
    </row>
    <row r="16" spans="1:4" ht="15">
      <c r="A16" s="2"/>
      <c r="B16" s="7" t="s">
        <v>21</v>
      </c>
      <c r="C16" s="21">
        <f>IF(AND(SensitivityMV=0,SensitivityMW=0),0,IF(SensitivityMV=0,10^((TargetLoudness-CalcSensitivity)/20),10^((TargetLoudness-SensitivityMV)/20)))</f>
        <v>0.356923373537121</v>
      </c>
      <c r="D16" s="9" t="s">
        <v>22</v>
      </c>
    </row>
    <row r="17" spans="1:4" ht="15">
      <c r="A17" s="2"/>
      <c r="B17" s="7" t="s">
        <v>23</v>
      </c>
      <c r="C17" s="15">
        <f>1000*VoltageReq/HeadImpPwr</f>
        <v>11.153855423035031</v>
      </c>
      <c r="D17" s="9" t="s">
        <v>24</v>
      </c>
    </row>
    <row r="18" spans="1:4" ht="15">
      <c r="A18" s="2"/>
      <c r="B18" s="14"/>
      <c r="C18" s="2"/>
      <c r="D18" s="2"/>
    </row>
    <row r="19" spans="1:4" ht="15.75">
      <c r="A19" s="2"/>
      <c r="B19" s="19" t="s">
        <v>25</v>
      </c>
      <c r="C19" s="18"/>
      <c r="D19" s="18"/>
    </row>
    <row r="20" spans="1:4" ht="15">
      <c r="A20" s="2"/>
      <c r="B20" s="7" t="s">
        <v>26</v>
      </c>
      <c r="C20" s="22">
        <v>0.357</v>
      </c>
      <c r="D20" s="9" t="s">
        <v>22</v>
      </c>
    </row>
    <row r="21" spans="1:4" ht="15">
      <c r="A21" s="2"/>
      <c r="B21" s="7" t="s">
        <v>27</v>
      </c>
      <c r="C21" s="15">
        <f>AmpVrms^2/HeadImpPwr*1000</f>
        <v>3.9827812499999995</v>
      </c>
      <c r="D21" s="9" t="s">
        <v>20</v>
      </c>
    </row>
    <row r="22" spans="1:4" ht="15">
      <c r="A22" s="2"/>
      <c r="B22" s="23" t="s">
        <v>28</v>
      </c>
      <c r="C22" s="15">
        <f>1000*AmpVrms/HeadImpPwr</f>
        <v>11.15625</v>
      </c>
      <c r="D22" s="9" t="s">
        <v>24</v>
      </c>
    </row>
    <row r="23" spans="1:4" ht="15">
      <c r="A23" s="2"/>
      <c r="B23" s="23" t="s">
        <v>29</v>
      </c>
      <c r="C23" s="15">
        <f>IF(SensitivityMW=0,CalcSensitivity+10*LOG(AmpWatts,10),SensitivityMW+10*LOG(AmpWatts,10))</f>
        <v>95.0018645390448</v>
      </c>
      <c r="D23" s="9" t="s">
        <v>18</v>
      </c>
    </row>
    <row r="24" spans="1:4" ht="15">
      <c r="A24" s="2"/>
      <c r="B24" s="18"/>
      <c r="C24" s="18"/>
      <c r="D24" s="24" t="s">
        <v>30</v>
      </c>
    </row>
    <row r="25" spans="1:4" ht="18">
      <c r="A25" s="2"/>
      <c r="B25" s="25" t="s">
        <v>31</v>
      </c>
      <c r="C25" s="26"/>
      <c r="D25" s="27"/>
    </row>
    <row r="26" spans="1:4" ht="15">
      <c r="A26" s="2"/>
      <c r="B26" s="8" t="s">
        <v>32</v>
      </c>
      <c r="C26" s="2"/>
      <c r="D26" s="28"/>
    </row>
    <row r="27" spans="1:4" ht="15">
      <c r="A27" s="2"/>
      <c r="B27" s="29" t="s">
        <v>33</v>
      </c>
      <c r="C27" s="2"/>
      <c r="D27" s="28"/>
    </row>
    <row r="28" spans="1:4" ht="15.75">
      <c r="A28" s="2"/>
      <c r="B28" s="29" t="s">
        <v>34</v>
      </c>
      <c r="C28" s="2"/>
      <c r="D28" s="28"/>
    </row>
    <row r="29" spans="1:4" ht="15">
      <c r="A29" s="2"/>
      <c r="B29" s="29" t="s">
        <v>35</v>
      </c>
      <c r="C29" s="2"/>
      <c r="D29" s="28"/>
    </row>
    <row r="30" spans="1:4" ht="15">
      <c r="A30" s="2"/>
      <c r="B30" s="29" t="s">
        <v>36</v>
      </c>
      <c r="C30" s="2"/>
      <c r="D30" s="28"/>
    </row>
    <row r="31" spans="1:4" ht="15">
      <c r="A31" s="2"/>
      <c r="B31" s="29" t="s">
        <v>37</v>
      </c>
      <c r="C31" s="2"/>
      <c r="D31" s="28"/>
    </row>
    <row r="32" spans="1:4" ht="15">
      <c r="A32" s="2"/>
      <c r="B32" s="29" t="s">
        <v>38</v>
      </c>
      <c r="C32" s="2"/>
      <c r="D32" s="28"/>
    </row>
    <row r="33" spans="1:4" ht="15">
      <c r="A33" s="2"/>
      <c r="B33" s="29" t="s">
        <v>39</v>
      </c>
      <c r="C33" s="2"/>
      <c r="D33" s="28"/>
    </row>
    <row r="34" spans="1:4" ht="15">
      <c r="A34" s="2"/>
      <c r="B34" s="29" t="s">
        <v>40</v>
      </c>
      <c r="C34" s="2"/>
      <c r="D34" s="28"/>
    </row>
    <row r="35" spans="1:4" ht="15">
      <c r="A35" s="2"/>
      <c r="B35" s="29" t="s">
        <v>41</v>
      </c>
      <c r="C35" s="2"/>
      <c r="D35" s="28"/>
    </row>
    <row r="36" spans="1:4" ht="15">
      <c r="A36" s="2"/>
      <c r="B36" s="29" t="s">
        <v>42</v>
      </c>
      <c r="C36" s="2"/>
      <c r="D36" s="28"/>
    </row>
    <row r="37" spans="1:4" ht="15">
      <c r="A37" s="2"/>
      <c r="B37" s="29" t="s">
        <v>43</v>
      </c>
      <c r="C37" s="2"/>
      <c r="D37" s="28"/>
    </row>
    <row r="38" spans="1:4" ht="15">
      <c r="A38" s="2"/>
      <c r="B38" s="29"/>
      <c r="C38" s="2"/>
      <c r="D38" s="28"/>
    </row>
    <row r="39" spans="1:4" ht="15.75">
      <c r="A39" s="2"/>
      <c r="B39" s="30" t="s">
        <v>44</v>
      </c>
      <c r="C39" s="2"/>
      <c r="D39" s="28"/>
    </row>
    <row r="40" spans="1:4" ht="15.75">
      <c r="A40" s="2"/>
      <c r="B40" s="29" t="s">
        <v>45</v>
      </c>
      <c r="C40" s="2"/>
      <c r="D40" s="28"/>
    </row>
    <row r="41" spans="1:4" ht="15.75">
      <c r="A41" s="2"/>
      <c r="B41" s="29" t="s">
        <v>46</v>
      </c>
      <c r="C41" s="2"/>
      <c r="D41" s="28"/>
    </row>
    <row r="42" spans="1:4" ht="15">
      <c r="A42" s="2"/>
      <c r="B42" s="29" t="s">
        <v>47</v>
      </c>
      <c r="C42" s="2"/>
      <c r="D42" s="28"/>
    </row>
    <row r="43" spans="1:4" ht="15">
      <c r="A43" s="2"/>
      <c r="B43" s="29" t="s">
        <v>48</v>
      </c>
      <c r="C43" s="2"/>
      <c r="D43" s="28"/>
    </row>
    <row r="44" spans="1:4" ht="15">
      <c r="A44" s="2"/>
      <c r="B44" s="29" t="s">
        <v>49</v>
      </c>
      <c r="C44" s="2"/>
      <c r="D44" s="28"/>
    </row>
    <row r="45" spans="1:4" ht="15">
      <c r="A45" s="2"/>
      <c r="B45" s="29" t="s">
        <v>50</v>
      </c>
      <c r="C45" s="2"/>
      <c r="D45" s="28"/>
    </row>
    <row r="46" spans="1:4" ht="15">
      <c r="A46" s="2"/>
      <c r="B46" s="29" t="s">
        <v>51</v>
      </c>
      <c r="C46" s="2"/>
      <c r="D46" s="28"/>
    </row>
    <row r="47" spans="1:4" ht="15">
      <c r="A47" s="2"/>
      <c r="B47" s="31"/>
      <c r="C47" s="32"/>
      <c r="D47" s="33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Robinette</dc:creator>
  <cp:keywords/>
  <dc:description/>
  <cp:lastModifiedBy>Rob Robinette</cp:lastModifiedBy>
  <dcterms:created xsi:type="dcterms:W3CDTF">2013-12-11T00:26:57Z</dcterms:created>
  <dcterms:modified xsi:type="dcterms:W3CDTF">2014-02-05T15:37:43Z</dcterms:modified>
  <cp:category/>
  <cp:version/>
  <cp:contentType/>
  <cp:contentStatus/>
  <cp:revision>25</cp:revision>
</cp:coreProperties>
</file>