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culator" sheetId="1" r:id="rId1"/>
    <sheet name="Tubes" sheetId="2" r:id="rId2"/>
  </sheets>
  <definedNames>
    <definedName name="CathodeCurrent">'Calculator'!$C$17</definedName>
    <definedName name="CathodeResistor">'Calculator'!$C$16</definedName>
    <definedName name="MaxDissipation">'Calculator'!$C$6</definedName>
    <definedName name="NumberOfTubes">'Calculator'!$C$14</definedName>
    <definedName name="PlateCurrent">'Calculator'!$C$18</definedName>
    <definedName name="PlateCurrentPerTube">'Calculator'!$C$19</definedName>
    <definedName name="PlateDissipationPerTube">'Calculator'!$C$20</definedName>
    <definedName name="PlateVoltage">'Calculator'!$C$7</definedName>
    <definedName name="SafeBias">'Calculator'!$C$9</definedName>
    <definedName name="Tube">'Calculator'!$C$5</definedName>
    <definedName name="TubeDB">'Tubes'!$A$5:$A$41</definedName>
    <definedName name="VoltageAcrossCathodeResistor">'Calculator'!$C$15</definedName>
    <definedName name="_xlfn_DECIMAL">#N/A</definedName>
  </definedNames>
  <calcPr fullCalcOnLoad="1"/>
</workbook>
</file>

<file path=xl/sharedStrings.xml><?xml version="1.0" encoding="utf-8"?>
<sst xmlns="http://schemas.openxmlformats.org/spreadsheetml/2006/main" count="93" uniqueCount="82">
  <si>
    <t>Tube Bias Calculator</t>
  </si>
  <si>
    <t>By Rob Robinette  V1.9.4 6/2020</t>
  </si>
  <si>
    <t>Enter data in blue</t>
  </si>
  <si>
    <t>Maximum Safe Bias</t>
  </si>
  <si>
    <t>Select Tube Type</t>
  </si>
  <si>
    <t>6CA7</t>
  </si>
  <si>
    <t>Select from dropdown list</t>
  </si>
  <si>
    <t>Tube Max Dissipation</t>
  </si>
  <si>
    <t xml:space="preserve"> watts</t>
  </si>
  <si>
    <t>Maximum plate dissipation</t>
  </si>
  <si>
    <t>Plate-to-Cathode Voltage</t>
  </si>
  <si>
    <t xml:space="preserve"> DC volts</t>
  </si>
  <si>
    <t>Voltage measured between the plate and cathode. Octal plate pin 3 &amp; cathode pin 8, 9-Pin plate pin 7 and cathode pin 3.</t>
  </si>
  <si>
    <t xml:space="preserve">Max Class A Fixed Bias = </t>
  </si>
  <si>
    <t xml:space="preserve"> DC milliamps</t>
  </si>
  <si>
    <t>90% of maximum</t>
  </si>
  <si>
    <t xml:space="preserve">Max Class AB Fixed Bias = </t>
  </si>
  <si>
    <t>70% of maximum</t>
  </si>
  <si>
    <t xml:space="preserve">Max Class A or AB Cathode Bias = </t>
  </si>
  <si>
    <t>100% of maximum</t>
  </si>
  <si>
    <t>Tube Dissipation Using Cathode Resistor Voltage Drop</t>
  </si>
  <si>
    <t>Use this calculator when measuring voltage drop across a cathode resistor. You must enter Tube Type and Plate-to-Cathode Voltage above before calculating Tube Dissipation.</t>
  </si>
  <si>
    <t>Number of Tubes</t>
  </si>
  <si>
    <t>Number of tubes that share a cathode resistor.</t>
  </si>
  <si>
    <t>Voltage Across Cathode Resistor</t>
  </si>
  <si>
    <t>Voltage drop across the cathode resistor.</t>
  </si>
  <si>
    <t>Cathode Resistor</t>
  </si>
  <si>
    <t xml:space="preserve"> ohms</t>
  </si>
  <si>
    <t>Actual measured cathode resistor resistance.</t>
  </si>
  <si>
    <t xml:space="preserve">Total Cathode Current = </t>
  </si>
  <si>
    <t>Voltage Across Cathode Resistor / Cathode Resistor (includes screen current).</t>
  </si>
  <si>
    <t xml:space="preserve">*Approx Total Plate Current = </t>
  </si>
  <si>
    <t>*Cathode Current minus approximate screen current of 5.5%.</t>
  </si>
  <si>
    <t xml:space="preserve">Plate Current per Tube = </t>
  </si>
  <si>
    <t>Plate Current / Number of Tubes.</t>
  </si>
  <si>
    <t xml:space="preserve">Plate Dissipation per Tube = </t>
  </si>
  <si>
    <t>Plate Current x Plate-to-Cathode Voltage / Number of Tubes.</t>
  </si>
  <si>
    <t xml:space="preserve">Plate Dissipation % of Max = </t>
  </si>
  <si>
    <t>Plate Dissipation per Tube / Max Dissipation.</t>
  </si>
  <si>
    <t>Tube Dissipation Using Plate Current</t>
  </si>
  <si>
    <t>Use this calculator when you measure the actual plate current. You must enter Tube Type and Plate-to-Cathode Voltage above before calculating Tube Dissipation.</t>
  </si>
  <si>
    <t>Plate Current</t>
  </si>
  <si>
    <t xml:space="preserve">Plate Dissipation = </t>
  </si>
  <si>
    <t>Plate Current x Plate-to-Cathode Voltage.</t>
  </si>
  <si>
    <t>Plate Dissipation / Max Dissipation.</t>
  </si>
  <si>
    <t>WARNING: Amplifiers have high voltage that can KILL. Do not attempt to set an amplifier's bias unless you are competent with test gear</t>
  </si>
  <si>
    <t>and very familiar with the dangers involved. Also keep in mind the tubes can be hot enough to burn.</t>
  </si>
  <si>
    <t>Note: Tube Type and Plate-to-Cathode Voltage must be entered for all calculations.</t>
  </si>
  <si>
    <t>With tweaks and improvements by Jim McKim</t>
  </si>
  <si>
    <t>Tube Database</t>
  </si>
  <si>
    <t>Tube</t>
  </si>
  <si>
    <t>Max Power</t>
  </si>
  <si>
    <t>6SL7GT</t>
  </si>
  <si>
    <t>6SL7</t>
  </si>
  <si>
    <t>12AX7</t>
  </si>
  <si>
    <t>12AY7</t>
  </si>
  <si>
    <t>12AT7</t>
  </si>
  <si>
    <t>12BH7</t>
  </si>
  <si>
    <t>12BH7A</t>
  </si>
  <si>
    <t>6K6GT</t>
  </si>
  <si>
    <t>SV83</t>
  </si>
  <si>
    <t>EL84</t>
  </si>
  <si>
    <t>6BQ5</t>
  </si>
  <si>
    <t>6V6</t>
  </si>
  <si>
    <t>6V6GT</t>
  </si>
  <si>
    <t>6V6GTA</t>
  </si>
  <si>
    <t>JJ6V6S</t>
  </si>
  <si>
    <t>6L6</t>
  </si>
  <si>
    <t>6L6G</t>
  </si>
  <si>
    <t>6L6GB</t>
  </si>
  <si>
    <t>6L6GC</t>
  </si>
  <si>
    <t>6L6WGB</t>
  </si>
  <si>
    <t>EL34</t>
  </si>
  <si>
    <t>EL34LS</t>
  </si>
  <si>
    <t>KT66</t>
  </si>
  <si>
    <t>KT77</t>
  </si>
  <si>
    <t>7027A</t>
  </si>
  <si>
    <t>KT88</t>
  </si>
  <si>
    <t>KT88S</t>
  </si>
  <si>
    <t>6550A</t>
  </si>
  <si>
    <t>6550C</t>
  </si>
  <si>
    <t>KT90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</si>
</sst>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"/>
    <numFmt numFmtId="167" formatCode="0.00%"/>
    <numFmt numFmtId="168" formatCode="0.0%"/>
  </numFmts>
  <fonts count="12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i/>
      <sz val="11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2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164" fontId="3" fillId="2" borderId="0" xfId="0" applyFont="1" applyFill="1" applyAlignment="1">
      <alignment vertical="center"/>
    </xf>
    <xf numFmtId="164" fontId="4" fillId="2" borderId="0" xfId="0" applyFont="1" applyFill="1" applyAlignment="1">
      <alignment vertical="center"/>
    </xf>
    <xf numFmtId="164" fontId="5" fillId="3" borderId="0" xfId="0" applyFont="1" applyFill="1" applyAlignment="1">
      <alignment vertical="center"/>
    </xf>
    <xf numFmtId="164" fontId="6" fillId="3" borderId="0" xfId="0" applyFont="1" applyFill="1" applyAlignment="1">
      <alignment vertical="center"/>
    </xf>
    <xf numFmtId="164" fontId="7" fillId="3" borderId="0" xfId="0" applyFont="1" applyFill="1" applyAlignment="1">
      <alignment vertical="center"/>
    </xf>
    <xf numFmtId="164" fontId="8" fillId="2" borderId="0" xfId="0" applyFont="1" applyFill="1" applyAlignment="1">
      <alignment vertical="center"/>
    </xf>
    <xf numFmtId="164" fontId="9" fillId="2" borderId="0" xfId="0" applyFont="1" applyFill="1" applyAlignment="1">
      <alignment vertical="center"/>
    </xf>
    <xf numFmtId="164" fontId="10" fillId="2" borderId="0" xfId="0" applyFont="1" applyFill="1" applyAlignment="1">
      <alignment horizontal="right" vertical="center"/>
    </xf>
    <xf numFmtId="164" fontId="2" fillId="2" borderId="0" xfId="0" applyFont="1" applyFill="1" applyAlignment="1">
      <alignment horizontal="right" vertical="center"/>
    </xf>
    <xf numFmtId="164" fontId="10" fillId="2" borderId="0" xfId="0" applyFont="1" applyFill="1" applyAlignment="1">
      <alignment vertical="center"/>
    </xf>
    <xf numFmtId="164" fontId="1" fillId="2" borderId="0" xfId="0" applyFont="1" applyFill="1" applyAlignment="1">
      <alignment horizontal="right" vertical="center"/>
    </xf>
    <xf numFmtId="166" fontId="2" fillId="2" borderId="0" xfId="0" applyNumberFormat="1" applyFont="1" applyFill="1" applyAlignment="1">
      <alignment vertical="center"/>
    </xf>
    <xf numFmtId="167" fontId="1" fillId="2" borderId="0" xfId="0" applyNumberFormat="1" applyFont="1" applyFill="1" applyAlignment="1">
      <alignment vertical="center"/>
    </xf>
    <xf numFmtId="164" fontId="0" fillId="2" borderId="0" xfId="0" applyFill="1" applyAlignment="1">
      <alignment vertical="center"/>
    </xf>
    <xf numFmtId="168" fontId="2" fillId="2" borderId="0" xfId="0" applyNumberFormat="1" applyFont="1" applyFill="1" applyAlignment="1">
      <alignment vertical="center"/>
    </xf>
    <xf numFmtId="164" fontId="0" fillId="2" borderId="0" xfId="0" applyFont="1" applyFill="1" applyAlignment="1">
      <alignment vertical="center"/>
    </xf>
    <xf numFmtId="164" fontId="11" fillId="2" borderId="0" xfId="0" applyFont="1" applyFill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75" zoomScaleNormal="75" workbookViewId="0" topLeftCell="A1">
      <selection activeCell="C5" sqref="C5"/>
    </sheetView>
  </sheetViews>
  <sheetFormatPr defaultColWidth="9.140625" defaultRowHeight="12.75" customHeight="1"/>
  <cols>
    <col min="1" max="1" width="11.57421875" style="1" customWidth="1"/>
    <col min="2" max="2" width="25.7109375" style="1" customWidth="1"/>
    <col min="3" max="3" width="10.421875" style="2" customWidth="1"/>
    <col min="4" max="4" width="16.28125" style="1" customWidth="1"/>
    <col min="5" max="16384" width="11.57421875" style="1" customWidth="1"/>
  </cols>
  <sheetData>
    <row r="1" ht="26.25" customHeight="1">
      <c r="A1" s="3" t="s">
        <v>0</v>
      </c>
    </row>
    <row r="2" ht="18" customHeight="1">
      <c r="A2" s="4" t="s">
        <v>1</v>
      </c>
    </row>
    <row r="3" spans="1:3" ht="18" customHeight="1">
      <c r="A3" s="5" t="s">
        <v>2</v>
      </c>
      <c r="B3" s="6"/>
      <c r="C3" s="7"/>
    </row>
    <row r="4" ht="18" customHeight="1">
      <c r="A4" s="8" t="s">
        <v>3</v>
      </c>
    </row>
    <row r="5" spans="1:5" ht="18" customHeight="1">
      <c r="A5" s="9" t="s">
        <v>4</v>
      </c>
      <c r="C5" s="10" t="s">
        <v>5</v>
      </c>
      <c r="E5" s="1" t="s">
        <v>6</v>
      </c>
    </row>
    <row r="6" spans="1:5" ht="18" customHeight="1">
      <c r="A6" s="1" t="s">
        <v>7</v>
      </c>
      <c r="C6" s="11">
        <f>VLOOKUP(Tube,Tubes!A5:B41,2,FALSE)</f>
        <v>25</v>
      </c>
      <c r="D6" s="1" t="s">
        <v>8</v>
      </c>
      <c r="E6" s="1" t="s">
        <v>9</v>
      </c>
    </row>
    <row r="7" spans="1:5" ht="18" customHeight="1">
      <c r="A7" s="1" t="s">
        <v>10</v>
      </c>
      <c r="C7" s="12">
        <v>360</v>
      </c>
      <c r="D7" s="1" t="s">
        <v>11</v>
      </c>
      <c r="E7" s="1" t="s">
        <v>12</v>
      </c>
    </row>
    <row r="8" spans="2:5" ht="18" customHeight="1">
      <c r="B8" s="13" t="s">
        <v>13</v>
      </c>
      <c r="C8" s="14">
        <f>(MaxDissipation*0.9)/C7*1000</f>
        <v>62.5</v>
      </c>
      <c r="D8" s="1" t="s">
        <v>14</v>
      </c>
      <c r="E8" s="15" t="s">
        <v>15</v>
      </c>
    </row>
    <row r="9" spans="2:5" ht="18" customHeight="1">
      <c r="B9" s="13" t="s">
        <v>16</v>
      </c>
      <c r="C9" s="14">
        <f>(MaxDissipation*0.7)/C7*1000</f>
        <v>48.611111111111114</v>
      </c>
      <c r="D9" s="1" t="s">
        <v>14</v>
      </c>
      <c r="E9" s="1" t="s">
        <v>17</v>
      </c>
    </row>
    <row r="10" spans="1:5" ht="18" customHeight="1">
      <c r="A10" s="13"/>
      <c r="B10" s="13" t="s">
        <v>18</v>
      </c>
      <c r="C10" s="14">
        <f>(MaxDissipation*1)/C7*1000</f>
        <v>69.44444444444444</v>
      </c>
      <c r="D10" s="1" t="s">
        <v>14</v>
      </c>
      <c r="E10" s="1" t="s">
        <v>19</v>
      </c>
    </row>
    <row r="11" ht="18" customHeight="1"/>
    <row r="12" ht="18" customHeight="1">
      <c r="A12" s="8" t="s">
        <v>20</v>
      </c>
    </row>
    <row r="13" ht="18" customHeight="1">
      <c r="A13" s="4" t="s">
        <v>21</v>
      </c>
    </row>
    <row r="14" spans="1:5" ht="18" customHeight="1">
      <c r="A14" s="9" t="s">
        <v>22</v>
      </c>
      <c r="C14" s="12">
        <v>1</v>
      </c>
      <c r="E14" s="2" t="s">
        <v>23</v>
      </c>
    </row>
    <row r="15" spans="1:5" ht="18" customHeight="1">
      <c r="A15" s="9" t="s">
        <v>24</v>
      </c>
      <c r="C15" s="12">
        <v>5.25</v>
      </c>
      <c r="D15" s="1" t="s">
        <v>11</v>
      </c>
      <c r="E15" s="1" t="s">
        <v>25</v>
      </c>
    </row>
    <row r="16" spans="1:5" ht="18" customHeight="1">
      <c r="A16" s="9" t="s">
        <v>26</v>
      </c>
      <c r="C16" s="12">
        <v>220</v>
      </c>
      <c r="D16" s="1" t="s">
        <v>27</v>
      </c>
      <c r="E16" s="1" t="s">
        <v>28</v>
      </c>
    </row>
    <row r="17" spans="2:5" ht="18" customHeight="1">
      <c r="B17" s="13" t="s">
        <v>29</v>
      </c>
      <c r="C17" s="14">
        <f>VoltageAcrossCathodeResistor*1000/CathodeResistor</f>
        <v>23.863636363636363</v>
      </c>
      <c r="D17" s="1" t="s">
        <v>14</v>
      </c>
      <c r="E17" s="1" t="s">
        <v>30</v>
      </c>
    </row>
    <row r="18" spans="2:5" ht="18" customHeight="1">
      <c r="B18" s="13" t="s">
        <v>31</v>
      </c>
      <c r="C18" s="14">
        <f>CathodeCurrent*0.945</f>
        <v>22.551136363636363</v>
      </c>
      <c r="D18" s="1" t="s">
        <v>14</v>
      </c>
      <c r="E18" s="1" t="s">
        <v>32</v>
      </c>
    </row>
    <row r="19" spans="2:5" ht="18" customHeight="1">
      <c r="B19" s="13" t="s">
        <v>33</v>
      </c>
      <c r="C19" s="14">
        <f>PlateCurrent/NumberOfTubes</f>
        <v>22.551136363636363</v>
      </c>
      <c r="D19" s="1" t="s">
        <v>14</v>
      </c>
      <c r="E19" s="1" t="s">
        <v>34</v>
      </c>
    </row>
    <row r="20" spans="2:5" ht="18" customHeight="1">
      <c r="B20" s="11" t="s">
        <v>35</v>
      </c>
      <c r="C20" s="14">
        <f>PlateCurrent*PlateVoltage/1000/NumberOfTubes</f>
        <v>8.118409090909092</v>
      </c>
      <c r="D20" s="1" t="s">
        <v>8</v>
      </c>
      <c r="E20" s="1" t="s">
        <v>36</v>
      </c>
    </row>
    <row r="21" spans="1:5" ht="18" customHeight="1">
      <c r="A21" s="16"/>
      <c r="B21" s="11" t="s">
        <v>37</v>
      </c>
      <c r="C21" s="17">
        <f>C20/MaxDissipation</f>
        <v>0.32473636363636366</v>
      </c>
      <c r="D21" s="16"/>
      <c r="E21" s="1" t="s">
        <v>38</v>
      </c>
    </row>
    <row r="22" spans="1:5" ht="18" customHeight="1">
      <c r="A22" s="16"/>
      <c r="B22" s="11"/>
      <c r="C22" s="17"/>
      <c r="D22" s="16"/>
      <c r="E22" s="16"/>
    </row>
    <row r="23" ht="18" customHeight="1">
      <c r="A23" s="8" t="s">
        <v>39</v>
      </c>
    </row>
    <row r="24" s="18" customFormat="1" ht="18" customHeight="1">
      <c r="A24" s="4" t="s">
        <v>40</v>
      </c>
    </row>
    <row r="25" spans="1:4" ht="18" customHeight="1">
      <c r="A25" s="9" t="s">
        <v>41</v>
      </c>
      <c r="C25" s="12">
        <v>22.5</v>
      </c>
      <c r="D25" s="1" t="s">
        <v>14</v>
      </c>
    </row>
    <row r="26" spans="2:5" ht="18" customHeight="1">
      <c r="B26" s="11" t="s">
        <v>42</v>
      </c>
      <c r="C26" s="14">
        <f>PlateVoltage*C25/1000</f>
        <v>8.1</v>
      </c>
      <c r="D26" s="1" t="s">
        <v>8</v>
      </c>
      <c r="E26" s="1" t="s">
        <v>43</v>
      </c>
    </row>
    <row r="27" spans="2:5" ht="18" customHeight="1">
      <c r="B27" s="11" t="s">
        <v>37</v>
      </c>
      <c r="C27" s="17">
        <f>C26/MaxDissipation</f>
        <v>0.324</v>
      </c>
      <c r="E27" s="1" t="s">
        <v>44</v>
      </c>
    </row>
    <row r="28" ht="18" customHeight="1"/>
    <row r="29" spans="1:5" ht="18" customHeight="1">
      <c r="A29" s="16"/>
      <c r="B29" s="11"/>
      <c r="C29" s="17"/>
      <c r="D29" s="16"/>
      <c r="E29" s="16"/>
    </row>
    <row r="30" ht="18" customHeight="1">
      <c r="A30" s="19" t="s">
        <v>45</v>
      </c>
    </row>
    <row r="31" ht="18" customHeight="1">
      <c r="A31" s="19" t="s">
        <v>46</v>
      </c>
    </row>
    <row r="32" ht="18" customHeight="1">
      <c r="A32" s="1" t="s">
        <v>47</v>
      </c>
    </row>
    <row r="33" ht="18" customHeight="1">
      <c r="A33" s="1" t="s">
        <v>48</v>
      </c>
    </row>
    <row r="34" ht="18" customHeight="1"/>
  </sheetData>
  <sheetProtection selectLockedCells="1" selectUnlockedCells="1"/>
  <dataValidations count="1">
    <dataValidation type="list" operator="equal" showErrorMessage="1" sqref="C5">
      <formula1>TubeDB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="75" zoomScaleNormal="75" workbookViewId="0" topLeftCell="A1">
      <selection activeCell="B20" sqref="B20"/>
    </sheetView>
  </sheetViews>
  <sheetFormatPr defaultColWidth="9.140625" defaultRowHeight="14.25" customHeight="1"/>
  <cols>
    <col min="1" max="1" width="13.57421875" style="20" customWidth="1"/>
    <col min="2" max="2" width="15.8515625" style="20" customWidth="1"/>
    <col min="3" max="16384" width="11.57421875" style="20" customWidth="1"/>
  </cols>
  <sheetData>
    <row r="1" ht="30" customHeight="1">
      <c r="B1" s="21" t="s">
        <v>49</v>
      </c>
    </row>
    <row r="2" ht="18" customHeight="1"/>
    <row r="3" spans="1:2" ht="18" customHeight="1">
      <c r="A3" s="22" t="s">
        <v>50</v>
      </c>
      <c r="B3" s="22" t="s">
        <v>51</v>
      </c>
    </row>
    <row r="4" ht="18" customHeight="1"/>
    <row r="5" spans="1:3" ht="18" customHeight="1">
      <c r="A5" s="20" t="s">
        <v>52</v>
      </c>
      <c r="B5" s="20">
        <v>1</v>
      </c>
      <c r="C5" s="21"/>
    </row>
    <row r="6" spans="1:3" ht="18" customHeight="1">
      <c r="A6" s="20" t="s">
        <v>53</v>
      </c>
      <c r="B6" s="20">
        <v>1.1</v>
      </c>
      <c r="C6" s="21"/>
    </row>
    <row r="7" spans="1:3" ht="18" customHeight="1">
      <c r="A7" s="20" t="s">
        <v>54</v>
      </c>
      <c r="B7" s="20">
        <v>1</v>
      </c>
      <c r="C7" s="21"/>
    </row>
    <row r="8" spans="1:3" ht="18" customHeight="1">
      <c r="A8" s="20" t="s">
        <v>55</v>
      </c>
      <c r="B8" s="20">
        <v>1.5</v>
      </c>
      <c r="C8" s="21"/>
    </row>
    <row r="9" spans="1:3" ht="18" customHeight="1">
      <c r="A9" s="20" t="s">
        <v>56</v>
      </c>
      <c r="B9" s="20">
        <v>2.5</v>
      </c>
      <c r="C9" s="21"/>
    </row>
    <row r="10" spans="1:3" ht="18" customHeight="1">
      <c r="A10" s="20" t="s">
        <v>57</v>
      </c>
      <c r="B10" s="20">
        <v>3.5</v>
      </c>
      <c r="C10" s="21"/>
    </row>
    <row r="11" spans="1:3" ht="18" customHeight="1">
      <c r="A11" s="20" t="s">
        <v>58</v>
      </c>
      <c r="B11" s="20">
        <v>3.5</v>
      </c>
      <c r="C11" s="21"/>
    </row>
    <row r="12" spans="1:3" ht="18" customHeight="1">
      <c r="A12" s="20" t="s">
        <v>59</v>
      </c>
      <c r="B12" s="20">
        <v>8.5</v>
      </c>
      <c r="C12" s="21"/>
    </row>
    <row r="13" spans="1:2" ht="18" customHeight="1">
      <c r="A13" s="20" t="s">
        <v>60</v>
      </c>
      <c r="B13" s="20">
        <v>12</v>
      </c>
    </row>
    <row r="14" spans="1:2" ht="18" customHeight="1">
      <c r="A14" s="20" t="s">
        <v>61</v>
      </c>
      <c r="B14" s="20">
        <v>12</v>
      </c>
    </row>
    <row r="15" spans="1:2" ht="18" customHeight="1">
      <c r="A15" s="23">
        <v>5763</v>
      </c>
      <c r="B15" s="20">
        <v>12</v>
      </c>
    </row>
    <row r="16" spans="1:2" ht="18" customHeight="1">
      <c r="A16" s="20" t="s">
        <v>62</v>
      </c>
      <c r="B16" s="20">
        <v>12</v>
      </c>
    </row>
    <row r="17" spans="1:2" ht="18" customHeight="1">
      <c r="A17" s="20" t="s">
        <v>63</v>
      </c>
      <c r="B17" s="20">
        <v>12</v>
      </c>
    </row>
    <row r="18" spans="1:2" ht="18" customHeight="1">
      <c r="A18" s="20" t="s">
        <v>64</v>
      </c>
      <c r="B18" s="20">
        <v>14</v>
      </c>
    </row>
    <row r="19" spans="1:2" ht="18" customHeight="1">
      <c r="A19" s="20" t="s">
        <v>65</v>
      </c>
      <c r="B19" s="20">
        <v>14</v>
      </c>
    </row>
    <row r="20" spans="1:2" ht="18" customHeight="1">
      <c r="A20" s="20" t="s">
        <v>66</v>
      </c>
      <c r="B20" s="20">
        <v>14</v>
      </c>
    </row>
    <row r="21" spans="1:2" ht="18" customHeight="1">
      <c r="A21" s="23">
        <v>7189</v>
      </c>
      <c r="B21" s="20">
        <v>12</v>
      </c>
    </row>
    <row r="22" spans="1:2" ht="18" customHeight="1">
      <c r="A22" s="23">
        <v>7591</v>
      </c>
      <c r="B22" s="20">
        <v>15</v>
      </c>
    </row>
    <row r="23" spans="1:2" ht="18" customHeight="1">
      <c r="A23" s="20" t="s">
        <v>67</v>
      </c>
      <c r="B23" s="20">
        <v>19</v>
      </c>
    </row>
    <row r="24" spans="1:2" ht="18" customHeight="1">
      <c r="A24" s="20" t="s">
        <v>68</v>
      </c>
      <c r="B24" s="20">
        <v>19</v>
      </c>
    </row>
    <row r="25" spans="1:2" ht="18" customHeight="1">
      <c r="A25" s="20" t="s">
        <v>69</v>
      </c>
      <c r="B25" s="20">
        <v>19</v>
      </c>
    </row>
    <row r="26" spans="1:2" ht="18" customHeight="1">
      <c r="A26" s="20" t="s">
        <v>70</v>
      </c>
      <c r="B26" s="20">
        <v>30</v>
      </c>
    </row>
    <row r="27" spans="1:2" ht="18" customHeight="1">
      <c r="A27" s="20" t="s">
        <v>71</v>
      </c>
      <c r="B27" s="20">
        <v>26</v>
      </c>
    </row>
    <row r="28" spans="1:2" ht="18" customHeight="1">
      <c r="A28" s="20" t="s">
        <v>5</v>
      </c>
      <c r="B28" s="20">
        <v>25</v>
      </c>
    </row>
    <row r="29" spans="1:2" ht="18" customHeight="1">
      <c r="A29" s="20" t="s">
        <v>72</v>
      </c>
      <c r="B29" s="20">
        <v>25</v>
      </c>
    </row>
    <row r="30" spans="1:2" ht="18" customHeight="1">
      <c r="A30" s="20" t="s">
        <v>73</v>
      </c>
      <c r="B30" s="20">
        <v>22</v>
      </c>
    </row>
    <row r="31" spans="1:2" ht="18" customHeight="1">
      <c r="A31" s="20" t="s">
        <v>74</v>
      </c>
      <c r="B31" s="20">
        <v>25</v>
      </c>
    </row>
    <row r="32" spans="1:2" ht="18" customHeight="1">
      <c r="A32" s="20" t="s">
        <v>75</v>
      </c>
      <c r="B32" s="20">
        <v>25</v>
      </c>
    </row>
    <row r="33" spans="1:2" ht="18" customHeight="1">
      <c r="A33" s="23">
        <v>5881</v>
      </c>
      <c r="B33" s="20">
        <v>26</v>
      </c>
    </row>
    <row r="34" spans="1:2" ht="18" customHeight="1">
      <c r="A34" s="23">
        <v>7027</v>
      </c>
      <c r="B34" s="20">
        <v>35</v>
      </c>
    </row>
    <row r="35" spans="1:2" ht="18" customHeight="1">
      <c r="A35" s="20" t="s">
        <v>76</v>
      </c>
      <c r="B35" s="20">
        <v>35</v>
      </c>
    </row>
    <row r="36" spans="1:2" ht="18" customHeight="1">
      <c r="A36" s="20" t="s">
        <v>77</v>
      </c>
      <c r="B36" s="20">
        <v>35</v>
      </c>
    </row>
    <row r="37" spans="1:2" ht="18" customHeight="1">
      <c r="A37" s="20" t="s">
        <v>78</v>
      </c>
      <c r="B37" s="20">
        <v>42</v>
      </c>
    </row>
    <row r="38" spans="1:2" ht="18" customHeight="1">
      <c r="A38" s="23">
        <v>6550</v>
      </c>
      <c r="B38" s="20">
        <v>42</v>
      </c>
    </row>
    <row r="39" spans="1:2" ht="18" customHeight="1">
      <c r="A39" s="20" t="s">
        <v>79</v>
      </c>
      <c r="B39" s="20">
        <v>42</v>
      </c>
    </row>
    <row r="40" spans="1:2" ht="18" customHeight="1">
      <c r="A40" s="20" t="s">
        <v>80</v>
      </c>
      <c r="B40" s="20">
        <v>35</v>
      </c>
    </row>
    <row r="41" spans="1:2" ht="18" customHeight="1">
      <c r="A41" s="20" t="s">
        <v>81</v>
      </c>
      <c r="B41" s="20">
        <v>50</v>
      </c>
    </row>
    <row r="42" ht="18" customHeight="1"/>
    <row r="43" ht="18" customHeight="1"/>
    <row r="44" ht="1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jmckim</dc:creator>
  <cp:keywords/>
  <dc:description/>
  <cp:lastModifiedBy>Rob Robinette</cp:lastModifiedBy>
  <dcterms:created xsi:type="dcterms:W3CDTF">2020-06-02T23:03:39Z</dcterms:created>
  <dcterms:modified xsi:type="dcterms:W3CDTF">2020-06-03T17:41:45Z</dcterms:modified>
  <cp:category/>
  <cp:version/>
  <cp:contentType/>
  <cp:contentStatus/>
  <cp:revision>3</cp:revision>
</cp:coreProperties>
</file>